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48692\Desktop\"/>
    </mc:Choice>
  </mc:AlternateContent>
  <bookViews>
    <workbookView xWindow="0" yWindow="0" windowWidth="22266" windowHeight="12648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 l="1"/>
  <c r="G22" i="1" s="1"/>
  <c r="G10" i="1"/>
  <c r="F22" i="1" s="1"/>
  <c r="G14" i="1" l="1"/>
  <c r="G15" i="1" s="1"/>
  <c r="G18" i="1" s="1"/>
  <c r="G12" i="1"/>
  <c r="G13" i="1" s="1"/>
  <c r="M17" i="1" s="1"/>
  <c r="G16" i="1"/>
  <c r="M10" i="1"/>
  <c r="M11" i="1"/>
  <c r="M12" i="1" l="1"/>
  <c r="M13" i="1" s="1"/>
  <c r="M14" i="1"/>
  <c r="M15" i="1" s="1"/>
  <c r="M19" i="1" s="1"/>
  <c r="M16" i="1"/>
</calcChain>
</file>

<file path=xl/sharedStrings.xml><?xml version="1.0" encoding="utf-8"?>
<sst xmlns="http://schemas.openxmlformats.org/spreadsheetml/2006/main" count="68" uniqueCount="56">
  <si>
    <t>Do komórek oznaczonych kolorem zielonym, wpisz dane, by obliczyć Azymut boku A - B</t>
  </si>
  <si>
    <t>DANE</t>
  </si>
  <si>
    <t>WPISZ</t>
  </si>
  <si>
    <t>OBLICZENIE AZYMUTU</t>
  </si>
  <si>
    <t>tg φ</t>
  </si>
  <si>
    <t>czwartak</t>
  </si>
  <si>
    <t>XA [m]</t>
  </si>
  <si>
    <t>YB [m]</t>
  </si>
  <si>
    <t>ΔX A-B [m]</t>
  </si>
  <si>
    <t>YA [m]</t>
  </si>
  <si>
    <t>XB [m]</t>
  </si>
  <si>
    <t>ΔY A-B [m]</t>
  </si>
  <si>
    <t>CZWARTAK φ [g]</t>
  </si>
  <si>
    <t>Azymut A-B [g]</t>
  </si>
  <si>
    <t>XB - XA</t>
  </si>
  <si>
    <t>YB - YA</t>
  </si>
  <si>
    <t>| ΔY A-B/ΔX A-B |</t>
  </si>
  <si>
    <t>KONTROLA</t>
  </si>
  <si>
    <t>tg ψ</t>
  </si>
  <si>
    <t>Azymut B-A [g]</t>
  </si>
  <si>
    <t>ΔX + ΔY (odpowiednik Δy)</t>
  </si>
  <si>
    <t>ΔX - ΔY (odpowiednik Δx)</t>
  </si>
  <si>
    <t>| ΔL /ΔM |</t>
  </si>
  <si>
    <t>arctg(tg (φ))</t>
  </si>
  <si>
    <t>arctg(tg (ψ))</t>
  </si>
  <si>
    <t>pseudoczwartak</t>
  </si>
  <si>
    <t>d A-B</t>
  </si>
  <si>
    <t>Ćwiartka</t>
  </si>
  <si>
    <t>I</t>
  </si>
  <si>
    <t>II</t>
  </si>
  <si>
    <t>III</t>
  </si>
  <si>
    <t>IV</t>
  </si>
  <si>
    <t>+</t>
  </si>
  <si>
    <t>-</t>
  </si>
  <si>
    <t>| Δx / cos(φ) |</t>
  </si>
  <si>
    <t>| Δy / sin(φ) |</t>
  </si>
  <si>
    <t>ΔX</t>
  </si>
  <si>
    <t>ΔY</t>
  </si>
  <si>
    <t>A' - A = 50.0000 [g]</t>
  </si>
  <si>
    <t>A = φ</t>
  </si>
  <si>
    <t>A = 400 - φ</t>
  </si>
  <si>
    <t>A = 200 + φ</t>
  </si>
  <si>
    <t>A = 200 - φ</t>
  </si>
  <si>
    <t>Wartość Azymutu [g]</t>
  </si>
  <si>
    <t>ΔL [m]</t>
  </si>
  <si>
    <t>ΔM [m]</t>
  </si>
  <si>
    <t>Pseudoazymut A-B [g]</t>
  </si>
  <si>
    <t>d ' [m]</t>
  </si>
  <si>
    <t>d '' [m]</t>
  </si>
  <si>
    <t>Różnica Azymutów [g]</t>
  </si>
  <si>
    <t>Obecnie</t>
  </si>
  <si>
    <t>Szymon Zarosa</t>
  </si>
  <si>
    <t>Wykonał</t>
  </si>
  <si>
    <t>PSEUDOCZW. Ψ [g]</t>
  </si>
  <si>
    <t>| A_B-A - A_A-B | = 200g</t>
  </si>
  <si>
    <t>Wzór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</si>
</sst>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000000"/>
    <numFmt numFmtId="165" formatCode="0.000000"/>
    <numFmt numFmtId="166" formatCode="0.0000"/>
    <numFmt numFmtId="167" formatCode="0.000"/>
  </numFmts>
  <fonts count="9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b/>
      <sz val="14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sz val="11"/>
      <name val="Calibri"/>
      <family val="2"/>
      <charset val="238"/>
    </font>
    <font>
      <b/>
      <i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6ACA4"/>
        <bgColor indexed="64"/>
      </patternFill>
    </fill>
    <fill>
      <patternFill patternType="solid">
        <fgColor rgb="FFFFFF97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51">
    <xf numFmtId="0" fontId="0" fillId="0" borderId="0" xfId="0"/>
    <xf numFmtId="0" fontId="0" fillId="11" borderId="0" xfId="0" applyFill="1" applyBorder="1" applyAlignment="1">
      <alignment horizontal="center" vertical="center"/>
    </xf>
    <xf numFmtId="167" fontId="5" fillId="8" borderId="1" xfId="0" applyNumberFormat="1" applyFont="1" applyFill="1" applyBorder="1" applyAlignment="1" applyProtection="1">
      <alignment horizontal="center" vertical="center"/>
      <protection hidden="1"/>
    </xf>
    <xf numFmtId="0" fontId="0" fillId="0" borderId="1" xfId="0" applyBorder="1" applyAlignment="1" applyProtection="1">
      <alignment horizontal="center" vertical="center"/>
      <protection hidden="1"/>
    </xf>
    <xf numFmtId="0" fontId="0" fillId="0" borderId="1" xfId="0" applyBorder="1" applyProtection="1">
      <protection hidden="1"/>
    </xf>
    <xf numFmtId="0" fontId="2" fillId="4" borderId="1" xfId="0" applyFont="1" applyFill="1" applyBorder="1" applyAlignment="1" applyProtection="1">
      <alignment horizontal="center" vertical="center"/>
      <protection hidden="1"/>
    </xf>
    <xf numFmtId="0" fontId="3" fillId="6" borderId="1" xfId="0" applyFont="1" applyFill="1" applyBorder="1" applyAlignment="1" applyProtection="1">
      <alignment horizontal="center" vertical="center"/>
      <protection hidden="1"/>
    </xf>
    <xf numFmtId="167" fontId="5" fillId="9" borderId="1" xfId="0" applyNumberFormat="1" applyFont="1" applyFill="1" applyBorder="1" applyAlignment="1" applyProtection="1">
      <alignment horizontal="center" vertical="center"/>
      <protection hidden="1"/>
    </xf>
    <xf numFmtId="0" fontId="2" fillId="7" borderId="1" xfId="0" applyFont="1" applyFill="1" applyBorder="1" applyAlignment="1" applyProtection="1">
      <alignment horizontal="center" vertical="center"/>
      <protection hidden="1"/>
    </xf>
    <xf numFmtId="0" fontId="7" fillId="6" borderId="1" xfId="0" applyFont="1" applyFill="1" applyBorder="1" applyAlignment="1" applyProtection="1">
      <alignment horizontal="center" vertical="center"/>
      <protection hidden="1"/>
    </xf>
    <xf numFmtId="165" fontId="5" fillId="9" borderId="1" xfId="0" applyNumberFormat="1" applyFont="1" applyFill="1" applyBorder="1" applyAlignment="1" applyProtection="1">
      <alignment horizontal="center" vertical="center"/>
      <protection hidden="1"/>
    </xf>
    <xf numFmtId="164" fontId="5" fillId="8" borderId="1" xfId="0" applyNumberFormat="1" applyFont="1" applyFill="1" applyBorder="1" applyAlignment="1" applyProtection="1">
      <alignment horizontal="center" vertical="center"/>
      <protection hidden="1"/>
    </xf>
    <xf numFmtId="0" fontId="6" fillId="6" borderId="1" xfId="1" applyFont="1" applyFill="1" applyBorder="1" applyAlignment="1" applyProtection="1">
      <alignment horizontal="center" vertical="center"/>
      <protection hidden="1"/>
    </xf>
    <xf numFmtId="166" fontId="5" fillId="9" borderId="1" xfId="0" applyNumberFormat="1" applyFont="1" applyFill="1" applyBorder="1" applyAlignment="1" applyProtection="1">
      <alignment horizontal="center" vertical="center"/>
      <protection hidden="1"/>
    </xf>
    <xf numFmtId="166" fontId="5" fillId="8" borderId="1" xfId="0" applyNumberFormat="1" applyFont="1" applyFill="1" applyBorder="1" applyAlignment="1" applyProtection="1">
      <alignment horizontal="center" vertical="center"/>
      <protection hidden="1"/>
    </xf>
    <xf numFmtId="0" fontId="8" fillId="0" borderId="1" xfId="0" applyFont="1" applyBorder="1" applyAlignment="1" applyProtection="1">
      <alignment horizontal="center" vertical="center"/>
      <protection hidden="1"/>
    </xf>
    <xf numFmtId="166" fontId="8" fillId="0" borderId="1" xfId="0" applyNumberFormat="1" applyFont="1" applyBorder="1" applyAlignment="1" applyProtection="1">
      <alignment horizontal="center" vertical="center"/>
      <protection hidden="1"/>
    </xf>
    <xf numFmtId="0" fontId="0" fillId="13" borderId="1" xfId="0" applyFill="1" applyBorder="1" applyAlignment="1" applyProtection="1">
      <alignment horizontal="center" vertical="center"/>
      <protection hidden="1"/>
    </xf>
    <xf numFmtId="0" fontId="2" fillId="3" borderId="1" xfId="0" applyFont="1" applyFill="1" applyBorder="1" applyAlignment="1" applyProtection="1">
      <alignment horizontal="center" vertical="center"/>
      <protection hidden="1"/>
    </xf>
    <xf numFmtId="0" fontId="2" fillId="6" borderId="1" xfId="0" applyFont="1" applyFill="1" applyBorder="1" applyAlignment="1" applyProtection="1">
      <alignment horizontal="center" vertical="center"/>
      <protection hidden="1"/>
    </xf>
    <xf numFmtId="166" fontId="7" fillId="9" borderId="1" xfId="0" applyNumberFormat="1" applyFont="1" applyFill="1" applyBorder="1" applyAlignment="1" applyProtection="1">
      <alignment horizontal="center" vertical="center"/>
      <protection hidden="1"/>
    </xf>
    <xf numFmtId="0" fontId="0" fillId="13" borderId="1" xfId="0" applyFill="1" applyBorder="1" applyAlignment="1" applyProtection="1">
      <alignment vertical="center"/>
      <protection hidden="1"/>
    </xf>
    <xf numFmtId="0" fontId="2" fillId="10" borderId="1" xfId="0" applyFont="1" applyFill="1" applyBorder="1" applyAlignment="1" applyProtection="1">
      <alignment horizontal="center" vertical="center"/>
      <protection hidden="1"/>
    </xf>
    <xf numFmtId="0" fontId="5" fillId="0" borderId="1" xfId="0" applyFont="1" applyBorder="1" applyAlignment="1" applyProtection="1">
      <alignment horizontal="center" vertical="center"/>
      <protection hidden="1"/>
    </xf>
    <xf numFmtId="0" fontId="0" fillId="6" borderId="1" xfId="0" applyFill="1" applyBorder="1" applyAlignment="1" applyProtection="1">
      <alignment horizontal="center" vertical="center"/>
      <protection hidden="1"/>
    </xf>
    <xf numFmtId="167" fontId="8" fillId="0" borderId="1" xfId="0" applyNumberFormat="1" applyFont="1" applyBorder="1" applyAlignment="1" applyProtection="1">
      <alignment horizontal="center" vertical="center"/>
      <protection hidden="1"/>
    </xf>
    <xf numFmtId="167" fontId="0" fillId="0" borderId="1" xfId="0" applyNumberFormat="1" applyBorder="1" applyAlignment="1" applyProtection="1">
      <alignment horizontal="center" vertical="center"/>
      <protection hidden="1"/>
    </xf>
    <xf numFmtId="167" fontId="5" fillId="5" borderId="1" xfId="0" applyNumberFormat="1" applyFont="1" applyFill="1" applyBorder="1" applyAlignment="1" applyProtection="1">
      <alignment horizontal="center" vertical="center"/>
      <protection locked="0" hidden="1"/>
    </xf>
    <xf numFmtId="0" fontId="2" fillId="4" borderId="2" xfId="0" applyFont="1" applyFill="1" applyBorder="1" applyAlignment="1" applyProtection="1">
      <alignment horizontal="center" vertical="center"/>
      <protection hidden="1"/>
    </xf>
    <xf numFmtId="0" fontId="2" fillId="4" borderId="8" xfId="0" applyFont="1" applyFill="1" applyBorder="1" applyAlignment="1" applyProtection="1">
      <alignment horizontal="center" vertical="center"/>
      <protection hidden="1"/>
    </xf>
    <xf numFmtId="0" fontId="2" fillId="4" borderId="3" xfId="0" applyFont="1" applyFill="1" applyBorder="1" applyAlignment="1" applyProtection="1">
      <alignment horizontal="center" vertical="center"/>
      <protection hidden="1"/>
    </xf>
    <xf numFmtId="0" fontId="2" fillId="12" borderId="4" xfId="0" applyFont="1" applyFill="1" applyBorder="1" applyAlignment="1" applyProtection="1">
      <alignment horizontal="center" vertical="center"/>
      <protection hidden="1"/>
    </xf>
    <xf numFmtId="0" fontId="2" fillId="12" borderId="9" xfId="0" applyFont="1" applyFill="1" applyBorder="1" applyAlignment="1" applyProtection="1">
      <alignment horizontal="center" vertical="center"/>
      <protection hidden="1"/>
    </xf>
    <xf numFmtId="0" fontId="2" fillId="12" borderId="5" xfId="0" applyFont="1" applyFill="1" applyBorder="1" applyAlignment="1" applyProtection="1">
      <alignment horizontal="center" vertical="center"/>
      <protection hidden="1"/>
    </xf>
    <xf numFmtId="0" fontId="2" fillId="12" borderId="6" xfId="0" applyFont="1" applyFill="1" applyBorder="1" applyAlignment="1" applyProtection="1">
      <alignment horizontal="center" vertical="center"/>
      <protection hidden="1"/>
    </xf>
    <xf numFmtId="0" fontId="2" fillId="12" borderId="10" xfId="0" applyFont="1" applyFill="1" applyBorder="1" applyAlignment="1" applyProtection="1">
      <alignment horizontal="center" vertical="center"/>
      <protection hidden="1"/>
    </xf>
    <xf numFmtId="0" fontId="2" fillId="12" borderId="7" xfId="0" applyFont="1" applyFill="1" applyBorder="1" applyAlignment="1" applyProtection="1">
      <alignment horizontal="center" vertical="center"/>
      <protection hidden="1"/>
    </xf>
    <xf numFmtId="0" fontId="5" fillId="13" borderId="2" xfId="0" applyFont="1" applyFill="1" applyBorder="1" applyAlignment="1" applyProtection="1">
      <alignment horizontal="center" vertical="center"/>
      <protection hidden="1"/>
    </xf>
    <xf numFmtId="0" fontId="5" fillId="13" borderId="3" xfId="0" applyFont="1" applyFill="1" applyBorder="1" applyAlignment="1" applyProtection="1">
      <alignment horizontal="center" vertical="center"/>
      <protection hidden="1"/>
    </xf>
    <xf numFmtId="0" fontId="2" fillId="13" borderId="2" xfId="0" applyFont="1" applyFill="1" applyBorder="1" applyAlignment="1" applyProtection="1">
      <alignment horizontal="center" vertical="center"/>
      <protection hidden="1"/>
    </xf>
    <xf numFmtId="0" fontId="2" fillId="13" borderId="3" xfId="0" applyFont="1" applyFill="1" applyBorder="1" applyAlignment="1" applyProtection="1">
      <alignment horizontal="center" vertical="center"/>
      <protection hidden="1"/>
    </xf>
    <xf numFmtId="0" fontId="2" fillId="3" borderId="1" xfId="0" applyFont="1" applyFill="1" applyBorder="1" applyAlignment="1" applyProtection="1">
      <alignment horizontal="center" vertical="center"/>
      <protection hidden="1"/>
    </xf>
    <xf numFmtId="0" fontId="5" fillId="10" borderId="1" xfId="0" applyFont="1" applyFill="1" applyBorder="1" applyAlignment="1" applyProtection="1">
      <alignment horizontal="center" vertical="center"/>
      <protection hidden="1"/>
    </xf>
    <xf numFmtId="0" fontId="5" fillId="13" borderId="1" xfId="0" applyFont="1" applyFill="1" applyBorder="1" applyAlignment="1" applyProtection="1">
      <alignment horizontal="center" vertical="center"/>
      <protection hidden="1"/>
    </xf>
    <xf numFmtId="0" fontId="4" fillId="7" borderId="1" xfId="0" applyFont="1" applyFill="1" applyBorder="1" applyAlignment="1" applyProtection="1">
      <alignment horizontal="center" vertical="center"/>
      <protection hidden="1"/>
    </xf>
    <xf numFmtId="0" fontId="2" fillId="7" borderId="1" xfId="0" applyFont="1" applyFill="1" applyBorder="1" applyAlignment="1" applyProtection="1">
      <alignment horizontal="center" vertical="center"/>
      <protection hidden="1"/>
    </xf>
    <xf numFmtId="166" fontId="5" fillId="8" borderId="1" xfId="0" applyNumberFormat="1" applyFont="1" applyFill="1" applyBorder="1" applyAlignment="1" applyProtection="1">
      <alignment horizontal="center" vertical="center"/>
      <protection hidden="1"/>
    </xf>
    <xf numFmtId="0" fontId="0" fillId="13" borderId="1" xfId="0" applyFill="1" applyBorder="1" applyAlignment="1" applyProtection="1">
      <alignment horizontal="center" vertical="center"/>
      <protection hidden="1"/>
    </xf>
    <xf numFmtId="0" fontId="4" fillId="4" borderId="1" xfId="0" applyFont="1" applyFill="1" applyBorder="1" applyAlignment="1" applyProtection="1">
      <alignment horizontal="center" vertical="center"/>
      <protection hidden="1"/>
    </xf>
    <xf numFmtId="0" fontId="4" fillId="6" borderId="1" xfId="0" applyFont="1" applyFill="1" applyBorder="1" applyAlignment="1" applyProtection="1">
      <alignment horizontal="center" vertical="center"/>
      <protection hidden="1"/>
    </xf>
    <xf numFmtId="0" fontId="5" fillId="5" borderId="1" xfId="0" applyFont="1" applyFill="1" applyBorder="1" applyAlignment="1" applyProtection="1">
      <alignment horizontal="center" vertical="center" textRotation="90"/>
      <protection hidden="1"/>
    </xf>
  </cellXfs>
  <cellStyles count="2">
    <cellStyle name="Dobry" xfId="1" builtinId="26"/>
    <cellStyle name="Normalny" xfId="0" builtinId="0"/>
  </cellStyles>
  <dxfs count="4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colors>
    <mruColors>
      <color rgb="FF00FF00"/>
      <color rgb="FF38E866"/>
      <color rgb="FFFFFF00"/>
      <color rgb="FFFFFF97"/>
      <color rgb="FFF6ACA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232914</xdr:colOff>
      <xdr:row>15</xdr:row>
      <xdr:rowOff>0</xdr:rowOff>
    </xdr:from>
    <xdr:ext cx="1121434" cy="208199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3" name="pole tekstowe 2"/>
            <xdr:cNvSpPr txBox="1"/>
          </xdr:nvSpPr>
          <xdr:spPr>
            <a:xfrm>
              <a:off x="5952227" y="2838091"/>
              <a:ext cx="1121434" cy="20819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ad>
                      <m:radPr>
                        <m:degHide m:val="on"/>
                        <m:ctrlPr>
                          <a:rPr lang="pl-PL" sz="1100" i="1">
                            <a:latin typeface="Cambria Math" panose="02040503050406030204" pitchFamily="18" charset="0"/>
                          </a:rPr>
                        </m:ctrlPr>
                      </m:radPr>
                      <m:deg/>
                      <m:e>
                        <m:sSup>
                          <m:sSupPr>
                            <m:ctrlPr>
                              <a:rPr lang="pl-PL" sz="1100" i="1">
                                <a:latin typeface="Cambria Math" panose="02040503050406030204" pitchFamily="18" charset="0"/>
                              </a:rPr>
                            </m:ctrlPr>
                          </m:sSupPr>
                          <m:e>
                            <m:r>
                              <a:rPr lang="pl-PL" sz="110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∆</m:t>
                            </m:r>
                            <m:r>
                              <a:rPr lang="pl-PL" sz="110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𝑥</m:t>
                            </m:r>
                          </m:e>
                          <m:sup>
                            <m:r>
                              <a:rPr lang="pl-PL" sz="1100" b="0" i="1">
                                <a:latin typeface="Cambria Math" panose="02040503050406030204" pitchFamily="18" charset="0"/>
                              </a:rPr>
                              <m:t>2</m:t>
                            </m:r>
                          </m:sup>
                        </m:sSup>
                        <m:r>
                          <a:rPr lang="pl-PL" sz="1100" b="0" i="1">
                            <a:latin typeface="Cambria Math" panose="02040503050406030204" pitchFamily="18" charset="0"/>
                          </a:rPr>
                          <m:t>+</m:t>
                        </m:r>
                        <m:sSup>
                          <m:sSupPr>
                            <m:ctrlPr>
                              <a:rPr lang="pl-PL" sz="1100" b="0" i="1">
                                <a:latin typeface="Cambria Math" panose="02040503050406030204" pitchFamily="18" charset="0"/>
                              </a:rPr>
                            </m:ctrlPr>
                          </m:sSupPr>
                          <m:e>
                            <m:r>
                              <a:rPr lang="pl-PL" sz="110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∆</m:t>
                            </m:r>
                            <m:r>
                              <a:rPr lang="pl-PL" sz="110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𝑦</m:t>
                            </m:r>
                          </m:e>
                          <m:sup>
                            <m:r>
                              <a:rPr lang="pl-PL" sz="1100" b="0" i="1">
                                <a:latin typeface="Cambria Math" panose="02040503050406030204" pitchFamily="18" charset="0"/>
                              </a:rPr>
                              <m:t>2</m:t>
                            </m:r>
                          </m:sup>
                        </m:sSup>
                      </m:e>
                    </m:rad>
                  </m:oMath>
                </m:oMathPara>
              </a14:m>
              <a:endParaRPr lang="pl-PL" sz="1100"/>
            </a:p>
          </xdr:txBody>
        </xdr:sp>
      </mc:Choice>
      <mc:Fallback>
        <xdr:sp macro="" textlink="">
          <xdr:nvSpPr>
            <xdr:cNvPr id="3" name="pole tekstowe 2"/>
            <xdr:cNvSpPr txBox="1"/>
          </xdr:nvSpPr>
          <xdr:spPr>
            <a:xfrm>
              <a:off x="5952227" y="2838091"/>
              <a:ext cx="1121434" cy="20819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pl-PL" sz="1100" i="0">
                  <a:latin typeface="Cambria Math" panose="02040503050406030204" pitchFamily="18" charset="0"/>
                </a:rPr>
                <a:t>√(〖</a:t>
              </a:r>
              <a:r>
                <a:rPr lang="pl-PL" sz="1100" i="0">
                  <a:latin typeface="Cambria Math" panose="02040503050406030204" pitchFamily="18" charset="0"/>
                  <a:ea typeface="Cambria Math" panose="02040503050406030204" pitchFamily="18" charset="0"/>
                </a:rPr>
                <a:t>∆</a:t>
              </a:r>
              <a:r>
                <a:rPr lang="pl-PL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𝑥〗^</a:t>
              </a:r>
              <a:r>
                <a:rPr lang="pl-PL" sz="1100" b="0" i="0">
                  <a:latin typeface="Cambria Math" panose="02040503050406030204" pitchFamily="18" charset="0"/>
                </a:rPr>
                <a:t>2+〖</a:t>
              </a:r>
              <a:r>
                <a:rPr lang="pl-PL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∆𝑦〗^</a:t>
              </a:r>
              <a:r>
                <a:rPr lang="pl-PL" sz="1100" b="0" i="0">
                  <a:latin typeface="Cambria Math" panose="02040503050406030204" pitchFamily="18" charset="0"/>
                </a:rPr>
                <a:t>2 )</a:t>
              </a:r>
              <a:endParaRPr lang="pl-PL" sz="1100"/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6"/>
  <sheetViews>
    <sheetView tabSelected="1" workbookViewId="0">
      <selection activeCell="J19" sqref="J19"/>
    </sheetView>
  </sheetViews>
  <sheetFormatPr defaultRowHeight="14.3" x14ac:dyDescent="0.25"/>
  <cols>
    <col min="1" max="3" width="9" style="1"/>
    <col min="4" max="4" width="10" style="1" customWidth="1"/>
    <col min="5" max="5" width="9" style="1"/>
    <col min="6" max="6" width="16" style="1" bestFit="1" customWidth="1"/>
    <col min="7" max="7" width="11.875" style="1" bestFit="1" customWidth="1"/>
    <col min="8" max="8" width="9" style="1"/>
    <col min="9" max="9" width="10.125" style="1" customWidth="1"/>
    <col min="10" max="10" width="14.125" style="1" customWidth="1"/>
    <col min="11" max="11" width="9" style="1"/>
    <col min="12" max="12" width="20" style="1" bestFit="1" customWidth="1"/>
    <col min="13" max="13" width="11.625" style="1" customWidth="1"/>
    <col min="14" max="14" width="9" style="1"/>
    <col min="15" max="15" width="12.5" style="1" customWidth="1"/>
    <col min="16" max="16" width="14.625" style="1" customWidth="1"/>
    <col min="17" max="16384" width="9" style="1"/>
  </cols>
  <sheetData>
    <row r="1" spans="1:17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pans="1:17" ht="14.3" customHeight="1" x14ac:dyDescent="0.25">
      <c r="A2" s="3"/>
      <c r="B2" s="48" t="s">
        <v>0</v>
      </c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3"/>
    </row>
    <row r="3" spans="1:17" ht="14.3" customHeight="1" x14ac:dyDescent="0.25">
      <c r="A3" s="3"/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3"/>
    </row>
    <row r="4" spans="1:17" ht="14.3" customHeight="1" x14ac:dyDescent="0.25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3"/>
    </row>
    <row r="5" spans="1:17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17" ht="19.05" customHeight="1" x14ac:dyDescent="0.25">
      <c r="A6" s="3"/>
      <c r="B6" s="3"/>
      <c r="C6" s="48" t="s">
        <v>1</v>
      </c>
      <c r="D6" s="48"/>
      <c r="E6" s="3"/>
      <c r="F6" s="49" t="s">
        <v>3</v>
      </c>
      <c r="G6" s="49"/>
      <c r="H6" s="49"/>
      <c r="I6" s="49"/>
      <c r="J6" s="49"/>
      <c r="K6" s="3"/>
      <c r="L6" s="44" t="s">
        <v>17</v>
      </c>
      <c r="M6" s="44"/>
      <c r="N6" s="44"/>
      <c r="O6" s="44"/>
      <c r="P6" s="44"/>
      <c r="Q6" s="4"/>
    </row>
    <row r="7" spans="1:17" ht="19.05" customHeight="1" x14ac:dyDescent="0.25">
      <c r="A7" s="3"/>
      <c r="B7" s="3"/>
      <c r="C7" s="48"/>
      <c r="D7" s="48"/>
      <c r="E7" s="3"/>
      <c r="F7" s="49"/>
      <c r="G7" s="49"/>
      <c r="H7" s="49"/>
      <c r="I7" s="49"/>
      <c r="J7" s="49"/>
      <c r="K7" s="3"/>
      <c r="L7" s="44"/>
      <c r="M7" s="44"/>
      <c r="N7" s="44"/>
      <c r="O7" s="44"/>
      <c r="P7" s="44"/>
      <c r="Q7" s="4"/>
    </row>
    <row r="8" spans="1:17" x14ac:dyDescent="0.25">
      <c r="A8" s="3"/>
      <c r="B8" s="3"/>
      <c r="C8" s="4"/>
      <c r="D8" s="4"/>
      <c r="E8" s="3"/>
      <c r="F8" s="4"/>
      <c r="G8" s="4"/>
      <c r="H8" s="4"/>
      <c r="I8" s="4"/>
      <c r="J8" s="4"/>
      <c r="K8" s="3"/>
      <c r="L8" s="3"/>
      <c r="M8" s="3"/>
      <c r="N8" s="3"/>
      <c r="O8" s="3"/>
      <c r="P8" s="3"/>
      <c r="Q8" s="3"/>
    </row>
    <row r="9" spans="1:17" ht="14.3" customHeight="1" x14ac:dyDescent="0.25">
      <c r="A9" s="3"/>
      <c r="B9" s="3"/>
      <c r="C9" s="3"/>
      <c r="D9" s="3"/>
      <c r="E9" s="3"/>
      <c r="F9" s="3"/>
      <c r="G9" s="3"/>
      <c r="H9" s="3"/>
      <c r="I9" s="39" t="s">
        <v>55</v>
      </c>
      <c r="J9" s="40"/>
      <c r="K9" s="3"/>
      <c r="L9" s="3"/>
      <c r="M9" s="3"/>
      <c r="N9" s="3"/>
      <c r="O9" s="39" t="s">
        <v>55</v>
      </c>
      <c r="P9" s="40"/>
      <c r="Q9" s="3"/>
    </row>
    <row r="10" spans="1:17" ht="14.3" customHeight="1" x14ac:dyDescent="0.25">
      <c r="A10" s="3"/>
      <c r="B10" s="50" t="s">
        <v>2</v>
      </c>
      <c r="C10" s="5" t="s">
        <v>6</v>
      </c>
      <c r="D10" s="27">
        <v>731.52</v>
      </c>
      <c r="E10" s="3"/>
      <c r="F10" s="6" t="s">
        <v>8</v>
      </c>
      <c r="G10" s="7">
        <f>D12-D10</f>
        <v>-210</v>
      </c>
      <c r="H10" s="3"/>
      <c r="I10" s="43" t="s">
        <v>14</v>
      </c>
      <c r="J10" s="43"/>
      <c r="K10" s="3"/>
      <c r="L10" s="8" t="s">
        <v>44</v>
      </c>
      <c r="M10" s="2">
        <f>G10+G11</f>
        <v>-73.118999999999971</v>
      </c>
      <c r="N10" s="3"/>
      <c r="O10" s="43" t="s">
        <v>20</v>
      </c>
      <c r="P10" s="43"/>
      <c r="Q10" s="3"/>
    </row>
    <row r="11" spans="1:17" x14ac:dyDescent="0.25">
      <c r="A11" s="3"/>
      <c r="B11" s="50"/>
      <c r="C11" s="5" t="s">
        <v>9</v>
      </c>
      <c r="D11" s="27">
        <v>315.63099999999997</v>
      </c>
      <c r="E11" s="3"/>
      <c r="F11" s="6" t="s">
        <v>11</v>
      </c>
      <c r="G11" s="7">
        <f>D13-D11</f>
        <v>136.88100000000003</v>
      </c>
      <c r="H11" s="3"/>
      <c r="I11" s="43" t="s">
        <v>15</v>
      </c>
      <c r="J11" s="43"/>
      <c r="K11" s="3"/>
      <c r="L11" s="8" t="s">
        <v>45</v>
      </c>
      <c r="M11" s="2">
        <f>G10-G11</f>
        <v>-346.88100000000003</v>
      </c>
      <c r="N11" s="3"/>
      <c r="O11" s="43" t="s">
        <v>21</v>
      </c>
      <c r="P11" s="43"/>
      <c r="Q11" s="3"/>
    </row>
    <row r="12" spans="1:17" x14ac:dyDescent="0.25">
      <c r="A12" s="3"/>
      <c r="B12" s="50"/>
      <c r="C12" s="5" t="s">
        <v>10</v>
      </c>
      <c r="D12" s="27">
        <v>521.52</v>
      </c>
      <c r="E12" s="3"/>
      <c r="F12" s="9" t="s">
        <v>4</v>
      </c>
      <c r="G12" s="10">
        <f>ABS(G11/G10)</f>
        <v>0.6518142857142859</v>
      </c>
      <c r="H12" s="3"/>
      <c r="I12" s="43" t="s">
        <v>16</v>
      </c>
      <c r="J12" s="43"/>
      <c r="K12" s="3"/>
      <c r="L12" s="8" t="s">
        <v>18</v>
      </c>
      <c r="M12" s="11">
        <f>ABS(M10/M11)</f>
        <v>0.21078986741850941</v>
      </c>
      <c r="N12" s="3"/>
      <c r="O12" s="43" t="s">
        <v>22</v>
      </c>
      <c r="P12" s="43"/>
      <c r="Q12" s="3"/>
    </row>
    <row r="13" spans="1:17" x14ac:dyDescent="0.25">
      <c r="A13" s="3"/>
      <c r="B13" s="50"/>
      <c r="C13" s="5" t="s">
        <v>7</v>
      </c>
      <c r="D13" s="27">
        <v>452.512</v>
      </c>
      <c r="E13" s="3"/>
      <c r="F13" s="12" t="s">
        <v>12</v>
      </c>
      <c r="G13" s="13">
        <f>ATAN(G12)*200/PI()</f>
        <v>36.774314664951156</v>
      </c>
      <c r="H13" s="3"/>
      <c r="I13" s="43" t="s">
        <v>23</v>
      </c>
      <c r="J13" s="43"/>
      <c r="K13" s="3"/>
      <c r="L13" s="8" t="s">
        <v>53</v>
      </c>
      <c r="M13" s="14">
        <f>ABS(ATAN(M12)*200/PI())</f>
        <v>13.225685335048853</v>
      </c>
      <c r="N13" s="3"/>
      <c r="O13" s="43" t="s">
        <v>24</v>
      </c>
      <c r="P13" s="43"/>
      <c r="Q13" s="3"/>
    </row>
    <row r="14" spans="1:17" x14ac:dyDescent="0.25">
      <c r="A14" s="3"/>
      <c r="B14" s="3"/>
      <c r="C14" s="3"/>
      <c r="D14" s="3"/>
      <c r="E14" s="3"/>
      <c r="F14" s="15" t="s">
        <v>5</v>
      </c>
      <c r="G14" s="16">
        <f>ATAN2(G10,G11)*200/PI()</f>
        <v>163.22568533504884</v>
      </c>
      <c r="H14" s="3"/>
      <c r="I14" s="17"/>
      <c r="J14" s="17"/>
      <c r="K14" s="3"/>
      <c r="L14" s="15" t="s">
        <v>25</v>
      </c>
      <c r="M14" s="16">
        <f>ATAN2(M11,M10)*200/PI()</f>
        <v>-186.77431466495113</v>
      </c>
      <c r="N14" s="3"/>
      <c r="O14" s="17"/>
      <c r="P14" s="17"/>
      <c r="Q14" s="3"/>
    </row>
    <row r="15" spans="1:17" x14ac:dyDescent="0.25">
      <c r="A15" s="3"/>
      <c r="B15" s="18" t="s">
        <v>27</v>
      </c>
      <c r="C15" s="18" t="s">
        <v>36</v>
      </c>
      <c r="D15" s="18" t="s">
        <v>37</v>
      </c>
      <c r="E15" s="3"/>
      <c r="F15" s="19" t="s">
        <v>13</v>
      </c>
      <c r="G15" s="20">
        <f>IF(G14&gt;0,G14,G14+400)</f>
        <v>163.22568533504884</v>
      </c>
      <c r="H15" s="3"/>
      <c r="I15" s="21"/>
      <c r="J15" s="21"/>
      <c r="K15" s="3"/>
      <c r="L15" s="8" t="s">
        <v>46</v>
      </c>
      <c r="M15" s="14">
        <f>IF(M14&gt;0,M14,M14+400)</f>
        <v>213.22568533504887</v>
      </c>
      <c r="N15" s="3"/>
      <c r="O15" s="17"/>
      <c r="P15" s="17"/>
      <c r="Q15" s="3"/>
    </row>
    <row r="16" spans="1:17" x14ac:dyDescent="0.25">
      <c r="A16" s="3"/>
      <c r="B16" s="18" t="s">
        <v>28</v>
      </c>
      <c r="C16" s="22" t="s">
        <v>32</v>
      </c>
      <c r="D16" s="22" t="s">
        <v>32</v>
      </c>
      <c r="E16" s="3"/>
      <c r="F16" s="19" t="s">
        <v>26</v>
      </c>
      <c r="G16" s="7">
        <f>SQRT(G10^2+G11^2)</f>
        <v>250.67191338680129</v>
      </c>
      <c r="H16" s="3"/>
      <c r="I16" s="47"/>
      <c r="J16" s="47"/>
      <c r="K16" s="3"/>
      <c r="L16" s="8" t="s">
        <v>47</v>
      </c>
      <c r="M16" s="2">
        <f>ABS(G10)/COS(G13*PI()/200)</f>
        <v>250.67191338680129</v>
      </c>
      <c r="N16" s="3"/>
      <c r="O16" s="43" t="s">
        <v>34</v>
      </c>
      <c r="P16" s="43"/>
      <c r="Q16" s="3"/>
    </row>
    <row r="17" spans="1:17" x14ac:dyDescent="0.25">
      <c r="A17" s="3"/>
      <c r="B17" s="18" t="s">
        <v>29</v>
      </c>
      <c r="C17" s="22" t="s">
        <v>33</v>
      </c>
      <c r="D17" s="22" t="s">
        <v>32</v>
      </c>
      <c r="E17" s="3"/>
      <c r="F17" s="3"/>
      <c r="G17" s="23"/>
      <c r="H17" s="3"/>
      <c r="I17" s="17"/>
      <c r="J17" s="17"/>
      <c r="K17" s="3"/>
      <c r="L17" s="8" t="s">
        <v>48</v>
      </c>
      <c r="M17" s="2">
        <f>ABS(G11)/SIN(G13*PI()/200)</f>
        <v>250.67191338680124</v>
      </c>
      <c r="N17" s="3"/>
      <c r="O17" s="43" t="s">
        <v>35</v>
      </c>
      <c r="P17" s="43"/>
      <c r="Q17" s="3"/>
    </row>
    <row r="18" spans="1:17" x14ac:dyDescent="0.25">
      <c r="A18" s="3"/>
      <c r="B18" s="18" t="s">
        <v>30</v>
      </c>
      <c r="C18" s="22" t="s">
        <v>33</v>
      </c>
      <c r="D18" s="22" t="s">
        <v>33</v>
      </c>
      <c r="E18" s="3"/>
      <c r="F18" s="19" t="s">
        <v>19</v>
      </c>
      <c r="G18" s="13">
        <f>IF(G15&gt;200,G15-200,G15+200)</f>
        <v>363.22568533504887</v>
      </c>
      <c r="H18" s="3"/>
      <c r="I18" s="37" t="s">
        <v>54</v>
      </c>
      <c r="J18" s="38"/>
      <c r="K18" s="3"/>
      <c r="L18" s="3"/>
      <c r="M18" s="23"/>
      <c r="N18" s="3"/>
      <c r="O18" s="17"/>
      <c r="P18" s="17"/>
      <c r="Q18" s="3"/>
    </row>
    <row r="19" spans="1:17" x14ac:dyDescent="0.25">
      <c r="A19" s="3"/>
      <c r="B19" s="18" t="s">
        <v>31</v>
      </c>
      <c r="C19" s="22" t="s">
        <v>32</v>
      </c>
      <c r="D19" s="22" t="s">
        <v>33</v>
      </c>
      <c r="E19" s="3"/>
      <c r="F19" s="3"/>
      <c r="G19" s="3"/>
      <c r="H19" s="3"/>
      <c r="I19" s="3"/>
      <c r="J19" s="3"/>
      <c r="K19" s="3"/>
      <c r="L19" s="45" t="s">
        <v>49</v>
      </c>
      <c r="M19" s="46">
        <f>M15-G15</f>
        <v>50.000000000000028</v>
      </c>
      <c r="N19" s="3"/>
      <c r="O19" s="43" t="s">
        <v>38</v>
      </c>
      <c r="P19" s="43"/>
      <c r="Q19" s="3"/>
    </row>
    <row r="20" spans="1:17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45"/>
      <c r="M20" s="46"/>
      <c r="N20" s="3"/>
      <c r="O20" s="43"/>
      <c r="P20" s="43"/>
      <c r="Q20" s="3"/>
    </row>
    <row r="21" spans="1:17" x14ac:dyDescent="0.25">
      <c r="A21" s="3"/>
      <c r="B21" s="18" t="s">
        <v>27</v>
      </c>
      <c r="C21" s="41" t="s">
        <v>43</v>
      </c>
      <c r="D21" s="41"/>
      <c r="E21" s="18" t="s">
        <v>50</v>
      </c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17" x14ac:dyDescent="0.25">
      <c r="A22" s="3"/>
      <c r="B22" s="18" t="s">
        <v>28</v>
      </c>
      <c r="C22" s="42" t="s">
        <v>39</v>
      </c>
      <c r="D22" s="42"/>
      <c r="E22" s="24"/>
      <c r="F22" s="25">
        <f>G10</f>
        <v>-210</v>
      </c>
      <c r="G22" s="25">
        <f>G11</f>
        <v>136.88100000000003</v>
      </c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17" x14ac:dyDescent="0.25">
      <c r="A23" s="3"/>
      <c r="B23" s="18" t="s">
        <v>29</v>
      </c>
      <c r="C23" s="42" t="s">
        <v>42</v>
      </c>
      <c r="D23" s="42"/>
      <c r="E23" s="24"/>
      <c r="F23" s="26"/>
      <c r="G23" s="26"/>
      <c r="H23" s="3"/>
      <c r="I23" s="3"/>
      <c r="J23" s="3"/>
      <c r="K23" s="3"/>
      <c r="L23" s="3"/>
      <c r="M23" s="28" t="s">
        <v>52</v>
      </c>
      <c r="N23" s="29"/>
      <c r="O23" s="29"/>
      <c r="P23" s="30"/>
      <c r="Q23" s="3"/>
    </row>
    <row r="24" spans="1:17" x14ac:dyDescent="0.25">
      <c r="A24" s="3"/>
      <c r="B24" s="18" t="s">
        <v>30</v>
      </c>
      <c r="C24" s="42" t="s">
        <v>41</v>
      </c>
      <c r="D24" s="42"/>
      <c r="E24" s="24"/>
      <c r="F24" s="26"/>
      <c r="G24" s="26"/>
      <c r="H24" s="3"/>
      <c r="I24" s="3"/>
      <c r="J24" s="3"/>
      <c r="K24" s="3"/>
      <c r="L24" s="3"/>
      <c r="M24" s="31" t="s">
        <v>51</v>
      </c>
      <c r="N24" s="32"/>
      <c r="O24" s="32"/>
      <c r="P24" s="33"/>
      <c r="Q24" s="3"/>
    </row>
    <row r="25" spans="1:17" x14ac:dyDescent="0.25">
      <c r="A25" s="3"/>
      <c r="B25" s="18" t="s">
        <v>31</v>
      </c>
      <c r="C25" s="42" t="s">
        <v>40</v>
      </c>
      <c r="D25" s="42"/>
      <c r="E25" s="24"/>
      <c r="F25" s="26"/>
      <c r="G25" s="26"/>
      <c r="H25" s="3"/>
      <c r="I25" s="3"/>
      <c r="J25" s="3"/>
      <c r="K25" s="3"/>
      <c r="L25" s="3"/>
      <c r="M25" s="34"/>
      <c r="N25" s="35"/>
      <c r="O25" s="35"/>
      <c r="P25" s="36"/>
      <c r="Q25" s="3"/>
    </row>
    <row r="26" spans="1:17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</row>
  </sheetData>
  <sheetProtection password="E8C3" sheet="1" formatCells="0" formatColumns="0" formatRows="0" insertColumns="0" insertRows="0" insertHyperlinks="0" deleteColumns="0" deleteRows="0" sort="0" autoFilter="0" pivotTables="0"/>
  <mergeCells count="29">
    <mergeCell ref="C6:D7"/>
    <mergeCell ref="F6:J7"/>
    <mergeCell ref="B10:B13"/>
    <mergeCell ref="B2:P3"/>
    <mergeCell ref="I10:J10"/>
    <mergeCell ref="I11:J11"/>
    <mergeCell ref="I12:J12"/>
    <mergeCell ref="I13:J13"/>
    <mergeCell ref="L6:P7"/>
    <mergeCell ref="L19:L20"/>
    <mergeCell ref="M19:M20"/>
    <mergeCell ref="O19:P20"/>
    <mergeCell ref="I16:J16"/>
    <mergeCell ref="O10:P10"/>
    <mergeCell ref="O11:P11"/>
    <mergeCell ref="O12:P12"/>
    <mergeCell ref="O13:P13"/>
    <mergeCell ref="O16:P16"/>
    <mergeCell ref="C21:D21"/>
    <mergeCell ref="C22:D22"/>
    <mergeCell ref="C23:D23"/>
    <mergeCell ref="C24:D24"/>
    <mergeCell ref="C25:D25"/>
    <mergeCell ref="M23:P23"/>
    <mergeCell ref="M24:P25"/>
    <mergeCell ref="I18:J18"/>
    <mergeCell ref="I9:J9"/>
    <mergeCell ref="O9:P9"/>
    <mergeCell ref="O17:P17"/>
  </mergeCells>
  <conditionalFormatting sqref="E22">
    <cfRule type="expression" dxfId="3" priority="4">
      <formula>AND($F$22&gt;0,$G$22&gt;0)</formula>
    </cfRule>
  </conditionalFormatting>
  <conditionalFormatting sqref="E23">
    <cfRule type="expression" dxfId="2" priority="3">
      <formula>AND($F$22&lt;0,$G$22&gt;0)</formula>
    </cfRule>
  </conditionalFormatting>
  <conditionalFormatting sqref="E24">
    <cfRule type="expression" dxfId="1" priority="2">
      <formula>AND($F$22&lt;0,$G$22&lt;0)</formula>
    </cfRule>
  </conditionalFormatting>
  <conditionalFormatting sqref="E25">
    <cfRule type="expression" dxfId="0" priority="1">
      <formula>AND($F$22&gt;0,$G$22&lt;0)</formula>
    </cfRule>
  </conditionalFormatting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Podolska Zarosa</dc:creator>
  <cp:lastModifiedBy>Agnieszka Podolska Zarosa</cp:lastModifiedBy>
  <dcterms:created xsi:type="dcterms:W3CDTF">2015-06-05T18:17:20Z</dcterms:created>
  <dcterms:modified xsi:type="dcterms:W3CDTF">2024-06-24T16:56:09Z</dcterms:modified>
</cp:coreProperties>
</file>